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bd0fd9c51fa3d08/Documents/Administratiekantoor/Stichting de Molen Krijgsman/2021/"/>
    </mc:Choice>
  </mc:AlternateContent>
  <xr:revisionPtr revIDLastSave="24" documentId="8_{4B90D7B0-95CA-47D2-81C6-B05F2DB88D34}" xr6:coauthVersionLast="47" xr6:coauthVersionMax="47" xr10:uidLastSave="{D5F1BD67-EB19-4549-9090-FBE97F545F9C}"/>
  <bookViews>
    <workbookView xWindow="28680" yWindow="-1305" windowWidth="29040" windowHeight="15840" activeTab="1" xr2:uid="{29AE2F00-9698-6B40-AE32-6C4ACFD30A11}"/>
  </bookViews>
  <sheets>
    <sheet name="Resultaten" sheetId="1" r:id="rId1"/>
    <sheet name="Balans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0" i="1" l="1"/>
  <c r="C10" i="1"/>
  <c r="C27" i="1" s="1"/>
  <c r="C24" i="1"/>
  <c r="G22" i="2"/>
  <c r="G11" i="2" s="1"/>
  <c r="B15" i="1" s="1"/>
  <c r="B24" i="1" s="1"/>
  <c r="B27" i="1" l="1"/>
  <c r="B14" i="2"/>
  <c r="I14" i="2" l="1"/>
  <c r="C14" i="2" l="1"/>
  <c r="G6" i="2" l="1"/>
  <c r="G14" i="2" s="1"/>
  <c r="D14" i="2"/>
  <c r="H14" i="2" l="1"/>
</calcChain>
</file>

<file path=xl/sharedStrings.xml><?xml version="1.0" encoding="utf-8"?>
<sst xmlns="http://schemas.openxmlformats.org/spreadsheetml/2006/main" count="34" uniqueCount="33">
  <si>
    <t>opbrengsten</t>
  </si>
  <si>
    <t>Molen + bezoekerscentrum</t>
  </si>
  <si>
    <t>kosten</t>
  </si>
  <si>
    <t>BTW</t>
  </si>
  <si>
    <t>Stichting Molen de Krijgsman</t>
  </si>
  <si>
    <t>Vorderingen</t>
  </si>
  <si>
    <t>Bankrekening</t>
  </si>
  <si>
    <t>Stichtingskapitaal</t>
  </si>
  <si>
    <t>Reserves</t>
  </si>
  <si>
    <t>Rabobank hypotheek 55.465</t>
  </si>
  <si>
    <t>Rabobank hypotheek 55.466</t>
  </si>
  <si>
    <t>Subsidie nog te ontvangen</t>
  </si>
  <si>
    <t>Vooruitbetaalde kstn (verzekeringen)</t>
  </si>
  <si>
    <t>Financieel jaaroverzicht 2021 Stichting Molen De Krijgsman</t>
  </si>
  <si>
    <t>begroting conform offertes</t>
  </si>
  <si>
    <t>af: vooruitontvangen subsidie</t>
  </si>
  <si>
    <t xml:space="preserve">bij: vooruitbetaalde kosten </t>
  </si>
  <si>
    <t>af: toegezegde subsidies 2022</t>
  </si>
  <si>
    <t>Voorziening restauratie 2022</t>
  </si>
  <si>
    <t>Restauratie nog uit te voeren</t>
  </si>
  <si>
    <t>Donaties</t>
  </si>
  <si>
    <t>Huuropbrengst</t>
  </si>
  <si>
    <t>Subsidies</t>
  </si>
  <si>
    <t>Subsidies nog te ontvangen</t>
  </si>
  <si>
    <t>Onderhoud en restauratie</t>
  </si>
  <si>
    <t>Mutatie voorziening restauratie</t>
  </si>
  <si>
    <t>Verzekeringen</t>
  </si>
  <si>
    <t>Vaste lasten</t>
  </si>
  <si>
    <t>Advisering en voorlichting</t>
  </si>
  <si>
    <t>Hypotheekrente</t>
  </si>
  <si>
    <t>Bankkosten</t>
  </si>
  <si>
    <t>Overige kosten</t>
  </si>
  <si>
    <t xml:space="preserve">Resultaat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</si>
</sst>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_);_(* \(#,##0\);_(* &quot;-&quot;_);_(@_)"/>
    <numFmt numFmtId="165" formatCode="_(&quot;€&quot;\ * #,##0.00_);_(&quot;€&quot;\ * \(#,##0.00\);_(&quot;€&quot;\ * &quot;-&quot;??_);_(@_)"/>
  </numFmts>
  <fonts count="8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/>
    <xf numFmtId="165" fontId="0" fillId="0" borderId="0" xfId="0" applyNumberFormat="1"/>
    <xf numFmtId="0" fontId="3" fillId="0" borderId="0" xfId="0" applyFont="1"/>
    <xf numFmtId="0" fontId="2" fillId="0" borderId="0" xfId="0" applyFont="1" applyAlignment="1">
      <alignment horizontal="center"/>
    </xf>
    <xf numFmtId="164" fontId="0" fillId="0" borderId="0" xfId="0" applyNumberFormat="1"/>
    <xf numFmtId="164" fontId="0" fillId="0" borderId="1" xfId="0" applyNumberFormat="1" applyBorder="1"/>
    <xf numFmtId="164" fontId="3" fillId="0" borderId="0" xfId="0" applyNumberFormat="1" applyFont="1"/>
    <xf numFmtId="0" fontId="4" fillId="0" borderId="0" xfId="0" applyFont="1"/>
    <xf numFmtId="3" fontId="1" fillId="0" borderId="0" xfId="0" applyNumberFormat="1" applyFont="1"/>
    <xf numFmtId="0" fontId="5" fillId="0" borderId="0" xfId="0" applyFont="1"/>
    <xf numFmtId="164" fontId="1" fillId="0" borderId="0" xfId="0" applyNumberFormat="1" applyFont="1"/>
    <xf numFmtId="164" fontId="5" fillId="0" borderId="0" xfId="0" applyNumberFormat="1" applyFont="1"/>
    <xf numFmtId="164" fontId="0" fillId="0" borderId="2" xfId="0" applyNumberFormat="1" applyBorder="1"/>
    <xf numFmtId="0" fontId="6" fillId="0" borderId="0" xfId="0" applyFont="1"/>
    <xf numFmtId="14" fontId="5" fillId="0" borderId="0" xfId="0" applyNumberFormat="1" applyFont="1"/>
    <xf numFmtId="0" fontId="7" fillId="0" borderId="0" xfId="0" applyFont="1"/>
    <xf numFmtId="164" fontId="7" fillId="0" borderId="0" xfId="0" applyNumberFormat="1" applyFont="1"/>
    <xf numFmtId="164" fontId="0" fillId="0" borderId="0" xfId="0" applyNumberFormat="1" applyFont="1"/>
    <xf numFmtId="3" fontId="0" fillId="0" borderId="0" xfId="0" applyNumberFormat="1" applyFont="1"/>
    <xf numFmtId="0" fontId="0" fillId="0" borderId="0" xfId="0" applyFont="1"/>
    <xf numFmtId="164" fontId="0" fillId="0" borderId="1" xfId="0" applyNumberFormat="1" applyFont="1" applyBorder="1"/>
    <xf numFmtId="3" fontId="0" fillId="0" borderId="1" xfId="0" applyNumberFormat="1" applyFont="1" applyBorder="1"/>
    <xf numFmtId="164" fontId="0" fillId="0" borderId="2" xfId="0" applyNumberFormat="1" applyFont="1" applyBorder="1"/>
    <xf numFmtId="3" fontId="0" fillId="0" borderId="2" xfId="0" applyNumberFormat="1" applyFont="1" applyBorder="1"/>
    <xf numFmtId="0" fontId="5" fillId="0" borderId="0" xfId="0" applyFont="1" applyAlignment="1">
      <alignment horizontal="center"/>
    </xf>
    <xf numFmtId="164" fontId="0" fillId="0" borderId="3" xfId="0" applyNumberFormat="1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C15388-58A5-724A-9BD3-A8E2F3F7132D}">
  <sheetPr>
    <pageSetUpPr fitToPage="1"/>
  </sheetPr>
  <dimension ref="A1:D30"/>
  <sheetViews>
    <sheetView topLeftCell="A4" workbookViewId="0">
      <selection activeCell="A28" sqref="A28"/>
    </sheetView>
  </sheetViews>
  <sheetFormatPr defaultColWidth="11" defaultRowHeight="15.75" x14ac:dyDescent="0.25"/>
  <cols>
    <col min="1" max="1" width="29.5" customWidth="1"/>
    <col min="2" max="2" width="12.625" style="6" customWidth="1"/>
    <col min="3" max="3" width="13" style="6" customWidth="1"/>
    <col min="4" max="4" width="1.875" style="6" customWidth="1"/>
  </cols>
  <sheetData>
    <row r="1" spans="1:4" x14ac:dyDescent="0.25">
      <c r="A1" s="11" t="s">
        <v>13</v>
      </c>
      <c r="B1" s="13"/>
    </row>
    <row r="3" spans="1:4" s="4" customFormat="1" ht="18.75" x14ac:dyDescent="0.3">
      <c r="A3" s="9" t="s">
        <v>0</v>
      </c>
      <c r="B3" s="26">
        <v>2021</v>
      </c>
      <c r="C3" s="26">
        <v>2020</v>
      </c>
      <c r="D3" s="5">
        <v>2019</v>
      </c>
    </row>
    <row r="4" spans="1:4" s="4" customFormat="1" ht="18.75" x14ac:dyDescent="0.3">
      <c r="A4" s="2"/>
      <c r="B4" s="18"/>
      <c r="C4" s="19"/>
      <c r="D4" s="8"/>
    </row>
    <row r="5" spans="1:4" x14ac:dyDescent="0.25">
      <c r="A5" t="s">
        <v>20</v>
      </c>
      <c r="B5" s="19">
        <v>530</v>
      </c>
      <c r="C5" s="19">
        <v>566</v>
      </c>
    </row>
    <row r="6" spans="1:4" x14ac:dyDescent="0.25">
      <c r="A6" t="s">
        <v>21</v>
      </c>
      <c r="B6" s="19">
        <v>4959</v>
      </c>
      <c r="C6" s="19">
        <v>4959</v>
      </c>
    </row>
    <row r="7" spans="1:4" x14ac:dyDescent="0.25">
      <c r="A7" t="s">
        <v>22</v>
      </c>
      <c r="B7" s="19">
        <v>165905</v>
      </c>
      <c r="C7" s="19">
        <v>41400</v>
      </c>
    </row>
    <row r="8" spans="1:4" x14ac:dyDescent="0.25">
      <c r="A8" t="s">
        <v>23</v>
      </c>
      <c r="B8" s="19">
        <v>9192</v>
      </c>
      <c r="C8" s="19">
        <v>0</v>
      </c>
    </row>
    <row r="9" spans="1:4" x14ac:dyDescent="0.25">
      <c r="B9" s="22"/>
      <c r="C9" s="22"/>
    </row>
    <row r="10" spans="1:4" x14ac:dyDescent="0.25">
      <c r="B10" s="19">
        <f>SUM(B5:B9)</f>
        <v>180586</v>
      </c>
      <c r="C10" s="19">
        <f>SUM(C5:C9)</f>
        <v>46925</v>
      </c>
    </row>
    <row r="11" spans="1:4" x14ac:dyDescent="0.25">
      <c r="B11" s="19"/>
      <c r="C11" s="19"/>
    </row>
    <row r="12" spans="1:4" x14ac:dyDescent="0.25">
      <c r="B12" s="19"/>
      <c r="C12" s="19"/>
    </row>
    <row r="13" spans="1:4" ht="18.75" x14ac:dyDescent="0.3">
      <c r="A13" s="9" t="s">
        <v>2</v>
      </c>
      <c r="B13" s="13"/>
      <c r="C13" s="19"/>
    </row>
    <row r="14" spans="1:4" x14ac:dyDescent="0.25">
      <c r="A14" t="s">
        <v>24</v>
      </c>
      <c r="B14" s="19">
        <v>163932</v>
      </c>
      <c r="C14" s="19">
        <v>6864</v>
      </c>
    </row>
    <row r="15" spans="1:4" x14ac:dyDescent="0.25">
      <c r="A15" t="s">
        <v>25</v>
      </c>
      <c r="B15" s="19">
        <f>SUM(Balans!G11-Balans!H11)</f>
        <v>-38767</v>
      </c>
      <c r="C15" s="19">
        <v>35400</v>
      </c>
    </row>
    <row r="16" spans="1:4" x14ac:dyDescent="0.25">
      <c r="A16" t="s">
        <v>26</v>
      </c>
      <c r="B16" s="19">
        <v>4092</v>
      </c>
      <c r="C16" s="19">
        <v>4292</v>
      </c>
    </row>
    <row r="17" spans="1:3" x14ac:dyDescent="0.25">
      <c r="A17" t="s">
        <v>27</v>
      </c>
      <c r="B17" s="19">
        <v>0</v>
      </c>
      <c r="C17" s="19">
        <v>1075</v>
      </c>
    </row>
    <row r="18" spans="1:3" x14ac:dyDescent="0.25">
      <c r="A18" t="s">
        <v>28</v>
      </c>
      <c r="B18" s="19">
        <v>0</v>
      </c>
      <c r="C18" s="19">
        <v>0</v>
      </c>
    </row>
    <row r="19" spans="1:3" x14ac:dyDescent="0.25">
      <c r="A19" t="s">
        <v>29</v>
      </c>
      <c r="B19" s="19">
        <v>467</v>
      </c>
      <c r="C19" s="19">
        <v>478</v>
      </c>
    </row>
    <row r="20" spans="1:3" x14ac:dyDescent="0.25">
      <c r="A20" t="s">
        <v>30</v>
      </c>
      <c r="B20" s="19">
        <v>230</v>
      </c>
      <c r="C20" s="19">
        <v>119</v>
      </c>
    </row>
    <row r="21" spans="1:3" x14ac:dyDescent="0.25">
      <c r="A21" t="s">
        <v>31</v>
      </c>
      <c r="B21" s="19">
        <v>552</v>
      </c>
      <c r="C21" s="19">
        <v>33</v>
      </c>
    </row>
    <row r="22" spans="1:3" x14ac:dyDescent="0.25">
      <c r="B22" s="22"/>
      <c r="C22" s="22"/>
    </row>
    <row r="23" spans="1:3" x14ac:dyDescent="0.25">
      <c r="B23" s="19"/>
      <c r="C23" s="19"/>
    </row>
    <row r="24" spans="1:3" x14ac:dyDescent="0.25">
      <c r="B24" s="19">
        <f>SUM(B14:B23)</f>
        <v>130506</v>
      </c>
      <c r="C24" s="19">
        <f>SUM(C14:C23)</f>
        <v>48261</v>
      </c>
    </row>
    <row r="25" spans="1:3" x14ac:dyDescent="0.25">
      <c r="B25" s="19"/>
      <c r="C25" s="19"/>
    </row>
    <row r="26" spans="1:3" x14ac:dyDescent="0.25">
      <c r="B26" s="19"/>
      <c r="C26" s="19"/>
    </row>
    <row r="27" spans="1:3" ht="16.5" thickBot="1" x14ac:dyDescent="0.3">
      <c r="A27" t="s">
        <v>32</v>
      </c>
      <c r="B27" s="27">
        <f>B10-B24</f>
        <v>50080</v>
      </c>
      <c r="C27" s="27">
        <f>C10-C24</f>
        <v>-1336</v>
      </c>
    </row>
    <row r="28" spans="1:3" ht="16.5" thickTop="1" x14ac:dyDescent="0.25">
      <c r="B28" s="19"/>
      <c r="C28" s="19"/>
    </row>
    <row r="29" spans="1:3" x14ac:dyDescent="0.25">
      <c r="B29" s="19"/>
      <c r="C29" s="19"/>
    </row>
    <row r="30" spans="1:3" x14ac:dyDescent="0.25">
      <c r="B30" s="19"/>
      <c r="C30" s="19"/>
    </row>
  </sheetData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F2423-5D16-2B42-B616-C09F41BD0C85}">
  <sheetPr>
    <pageSetUpPr fitToPage="1"/>
  </sheetPr>
  <dimension ref="A1:K23"/>
  <sheetViews>
    <sheetView tabSelected="1" workbookViewId="0">
      <selection activeCell="A21" sqref="A21"/>
    </sheetView>
  </sheetViews>
  <sheetFormatPr defaultColWidth="11" defaultRowHeight="15.75" x14ac:dyDescent="0.25"/>
  <cols>
    <col min="1" max="1" width="31.375" bestFit="1" customWidth="1"/>
    <col min="2" max="2" width="14.5" style="6" customWidth="1"/>
    <col min="3" max="3" width="12.625" bestFit="1" customWidth="1"/>
    <col min="4" max="4" width="13.125" hidden="1" customWidth="1"/>
    <col min="5" max="5" width="3.375" customWidth="1"/>
    <col min="6" max="6" width="26" bestFit="1" customWidth="1"/>
    <col min="7" max="7" width="13.5" style="6" customWidth="1"/>
    <col min="8" max="8" width="13.5" customWidth="1"/>
    <col min="9" max="9" width="13.5" hidden="1" customWidth="1"/>
  </cols>
  <sheetData>
    <row r="1" spans="1:10" ht="18.75" x14ac:dyDescent="0.3">
      <c r="A1" s="9" t="s">
        <v>4</v>
      </c>
      <c r="B1" s="13"/>
    </row>
    <row r="3" spans="1:10" s="2" customFormat="1" ht="18.75" x14ac:dyDescent="0.3">
      <c r="B3" s="16">
        <v>44561</v>
      </c>
      <c r="C3" s="16">
        <v>44196</v>
      </c>
      <c r="D3" s="16">
        <v>43465</v>
      </c>
      <c r="E3" s="17"/>
      <c r="F3" s="17"/>
      <c r="G3" s="16">
        <v>44561</v>
      </c>
      <c r="H3" s="16">
        <v>44196</v>
      </c>
      <c r="I3" s="16">
        <v>43465</v>
      </c>
      <c r="J3" s="17"/>
    </row>
    <row r="4" spans="1:10" s="2" customFormat="1" ht="18.75" x14ac:dyDescent="0.3">
      <c r="B4" s="18"/>
      <c r="C4" s="16"/>
      <c r="D4" s="16"/>
      <c r="E4" s="17"/>
      <c r="F4" s="17"/>
      <c r="G4" s="18"/>
      <c r="H4" s="16"/>
      <c r="I4" s="16"/>
      <c r="J4" s="17"/>
    </row>
    <row r="5" spans="1:10" x14ac:dyDescent="0.25">
      <c r="A5" t="s">
        <v>1</v>
      </c>
      <c r="B5" s="19">
        <v>5181</v>
      </c>
      <c r="C5" s="20">
        <v>5181</v>
      </c>
      <c r="D5" s="20">
        <v>5181</v>
      </c>
      <c r="E5" s="21"/>
      <c r="F5" s="21" t="s">
        <v>7</v>
      </c>
      <c r="G5" s="19">
        <v>1</v>
      </c>
      <c r="H5" s="19">
        <v>1</v>
      </c>
      <c r="I5" s="19">
        <v>1</v>
      </c>
      <c r="J5" s="21"/>
    </row>
    <row r="6" spans="1:10" x14ac:dyDescent="0.25">
      <c r="A6" t="s">
        <v>3</v>
      </c>
      <c r="B6" s="19">
        <v>2704</v>
      </c>
      <c r="C6" s="12">
        <v>0</v>
      </c>
      <c r="D6" s="20">
        <v>3288</v>
      </c>
      <c r="E6" s="21"/>
      <c r="F6" s="21" t="s">
        <v>8</v>
      </c>
      <c r="G6" s="19">
        <f>SUM(H6+Resultaten!B27)</f>
        <v>-50295</v>
      </c>
      <c r="H6" s="19">
        <v>-100375</v>
      </c>
      <c r="I6" s="19">
        <v>-102623</v>
      </c>
      <c r="J6" s="21"/>
    </row>
    <row r="7" spans="1:10" x14ac:dyDescent="0.25">
      <c r="A7" s="1" t="s">
        <v>5</v>
      </c>
      <c r="B7" s="12">
        <v>2000</v>
      </c>
      <c r="C7" s="10">
        <v>1000</v>
      </c>
      <c r="D7" s="10">
        <v>1256</v>
      </c>
      <c r="E7" s="21"/>
      <c r="F7" s="21"/>
      <c r="G7" s="19"/>
      <c r="H7" s="19"/>
      <c r="I7" s="19"/>
      <c r="J7" s="21"/>
    </row>
    <row r="8" spans="1:10" x14ac:dyDescent="0.25">
      <c r="A8" t="s">
        <v>11</v>
      </c>
      <c r="B8" s="19">
        <v>9192</v>
      </c>
      <c r="C8" s="12">
        <v>0</v>
      </c>
      <c r="D8" s="20"/>
      <c r="E8" s="21"/>
      <c r="F8" s="21" t="s">
        <v>9</v>
      </c>
      <c r="G8" s="19">
        <v>50000</v>
      </c>
      <c r="H8" s="19">
        <v>50000</v>
      </c>
      <c r="I8" s="19">
        <v>50000</v>
      </c>
      <c r="J8" s="21"/>
    </row>
    <row r="9" spans="1:10" x14ac:dyDescent="0.25">
      <c r="A9" t="s">
        <v>6</v>
      </c>
      <c r="B9" s="19">
        <v>47120</v>
      </c>
      <c r="C9" s="20">
        <v>52217</v>
      </c>
      <c r="D9" s="20">
        <v>9407</v>
      </c>
      <c r="E9" s="21"/>
      <c r="F9" s="21" t="s">
        <v>10</v>
      </c>
      <c r="G9" s="19">
        <v>41096</v>
      </c>
      <c r="H9" s="19">
        <v>43112</v>
      </c>
      <c r="I9" s="19">
        <v>47144</v>
      </c>
      <c r="J9" s="21"/>
    </row>
    <row r="10" spans="1:10" x14ac:dyDescent="0.25">
      <c r="A10" t="s">
        <v>12</v>
      </c>
      <c r="B10" s="19">
        <v>1238</v>
      </c>
      <c r="C10" s="12">
        <v>0</v>
      </c>
      <c r="D10" s="20"/>
      <c r="E10" s="21"/>
      <c r="F10" s="21"/>
      <c r="G10" s="19"/>
      <c r="H10" s="19"/>
      <c r="I10" s="19"/>
      <c r="J10" s="21"/>
    </row>
    <row r="11" spans="1:10" x14ac:dyDescent="0.25">
      <c r="B11" s="19"/>
      <c r="C11" s="20"/>
      <c r="D11" s="20"/>
      <c r="E11" s="21"/>
      <c r="F11" s="21" t="s">
        <v>18</v>
      </c>
      <c r="G11" s="19">
        <f>G22</f>
        <v>26633</v>
      </c>
      <c r="H11" s="19">
        <v>65400</v>
      </c>
      <c r="I11" s="19">
        <v>14610</v>
      </c>
      <c r="J11" s="21"/>
    </row>
    <row r="12" spans="1:10" x14ac:dyDescent="0.25">
      <c r="B12" s="19"/>
      <c r="C12" s="20"/>
      <c r="D12" s="20"/>
      <c r="E12" s="21"/>
      <c r="F12" s="21" t="s">
        <v>3</v>
      </c>
      <c r="G12" s="19">
        <v>0</v>
      </c>
      <c r="H12" s="19">
        <v>260</v>
      </c>
      <c r="I12" s="19">
        <v>0</v>
      </c>
      <c r="J12" s="21"/>
    </row>
    <row r="13" spans="1:10" x14ac:dyDescent="0.25">
      <c r="B13" s="22"/>
      <c r="C13" s="23"/>
      <c r="D13" s="20"/>
      <c r="E13" s="21"/>
      <c r="F13" s="21"/>
      <c r="G13" s="22"/>
      <c r="H13" s="22"/>
      <c r="I13" s="19"/>
      <c r="J13" s="21"/>
    </row>
    <row r="14" spans="1:10" ht="16.5" thickBot="1" x14ac:dyDescent="0.3">
      <c r="B14" s="24">
        <f>SUM(B5:B13)</f>
        <v>67435</v>
      </c>
      <c r="C14" s="25">
        <f>SUM(C5:C13)</f>
        <v>58398</v>
      </c>
      <c r="D14" s="20">
        <f>SUM(D5:D13)</f>
        <v>19132</v>
      </c>
      <c r="E14" s="21"/>
      <c r="F14" s="21"/>
      <c r="G14" s="24">
        <f>SUM(G5:G13)</f>
        <v>67435</v>
      </c>
      <c r="H14" s="24">
        <f>SUM(H5:H12)</f>
        <v>58398</v>
      </c>
      <c r="I14" s="19">
        <f>SUM(I5:I12)</f>
        <v>9132</v>
      </c>
      <c r="J14" s="21"/>
    </row>
    <row r="15" spans="1:10" ht="16.5" thickTop="1" x14ac:dyDescent="0.25">
      <c r="B15" s="19"/>
      <c r="C15" s="21"/>
      <c r="D15" s="19"/>
      <c r="E15" s="21"/>
      <c r="F15" s="21"/>
      <c r="G15" s="19"/>
      <c r="H15" s="19"/>
      <c r="I15" s="19"/>
      <c r="J15" s="21"/>
    </row>
    <row r="16" spans="1:10" x14ac:dyDescent="0.25">
      <c r="I16" s="3"/>
    </row>
    <row r="17" spans="6:7" x14ac:dyDescent="0.25">
      <c r="F17" s="15" t="s">
        <v>19</v>
      </c>
    </row>
    <row r="18" spans="6:7" x14ac:dyDescent="0.25">
      <c r="F18" t="s">
        <v>14</v>
      </c>
      <c r="G18" s="6">
        <v>107000</v>
      </c>
    </row>
    <row r="19" spans="6:7" x14ac:dyDescent="0.25">
      <c r="F19" t="s">
        <v>15</v>
      </c>
      <c r="G19" s="6">
        <v>25000</v>
      </c>
    </row>
    <row r="20" spans="6:7" x14ac:dyDescent="0.25">
      <c r="F20" t="s">
        <v>17</v>
      </c>
      <c r="G20" s="6">
        <v>68000</v>
      </c>
    </row>
    <row r="21" spans="6:7" x14ac:dyDescent="0.25">
      <c r="F21" t="s">
        <v>16</v>
      </c>
      <c r="G21" s="7">
        <v>12633</v>
      </c>
    </row>
    <row r="22" spans="6:7" ht="16.5" thickBot="1" x14ac:dyDescent="0.3">
      <c r="G22" s="14">
        <f>G18-G19-G20+G21</f>
        <v>26633</v>
      </c>
    </row>
    <row r="23" spans="6:7" ht="16.5" thickTop="1" x14ac:dyDescent="0.25"/>
  </sheetData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Resultaten</vt:lpstr>
      <vt:lpstr>Balans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Afra Neuvel</dc:creator>
  <cp:lastModifiedBy>Mike van Brederode</cp:lastModifiedBy>
  <cp:lastPrinted>2022-06-04T10:37:00Z</cp:lastPrinted>
  <dcterms:created xsi:type="dcterms:W3CDTF">2020-02-06T08:53:06Z</dcterms:created>
  <dcterms:modified xsi:type="dcterms:W3CDTF">2022-09-20T07:28:46Z</dcterms:modified>
</cp:coreProperties>
</file>